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benham/cernbox/Documents/silicon/ForwardCalo/luxe/"/>
    </mc:Choice>
  </mc:AlternateContent>
  <xr:revisionPtr revIDLastSave="0" documentId="13_ncr:1_{5DBD240A-934A-F741-A081-8AC00116FE4D}" xr6:coauthVersionLast="36" xr6:coauthVersionMax="36" xr10:uidLastSave="{00000000-0000-0000-0000-000000000000}"/>
  <bookViews>
    <workbookView xWindow="-3620" yWindow="-23100" windowWidth="31000" windowHeight="15440" xr2:uid="{E761E2B9-B192-B84E-BA09-F50E600C576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  <c r="J11" i="1"/>
  <c r="J10" i="1"/>
  <c r="I11" i="1"/>
  <c r="I10" i="1"/>
  <c r="G11" i="1"/>
  <c r="G10" i="1"/>
  <c r="H10" i="1"/>
  <c r="H11" i="1"/>
  <c r="G4" i="1"/>
  <c r="I4" i="1" s="1"/>
  <c r="G3" i="1"/>
  <c r="J3" i="1" s="1"/>
  <c r="J4" i="1" l="1"/>
  <c r="I3" i="1"/>
  <c r="K3" i="1"/>
  <c r="K4" i="1"/>
</calcChain>
</file>

<file path=xl/sharedStrings.xml><?xml version="1.0" encoding="utf-8"?>
<sst xmlns="http://schemas.openxmlformats.org/spreadsheetml/2006/main" count="24" uniqueCount="23">
  <si>
    <t>sensor type</t>
  </si>
  <si>
    <t>CALICE</t>
  </si>
  <si>
    <t>x size (mm)</t>
  </si>
  <si>
    <t>GaAs</t>
  </si>
  <si>
    <t>covering 6 sensors</t>
  </si>
  <si>
    <t>covering 7 sensors</t>
  </si>
  <si>
    <t>covering 8 sensors</t>
  </si>
  <si>
    <t>pixel size (mm)</t>
  </si>
  <si>
    <t>space in between sensors</t>
  </si>
  <si>
    <t>total (mm)</t>
  </si>
  <si>
    <t>size (mm)</t>
  </si>
  <si>
    <t>channel per plane</t>
  </si>
  <si>
    <t>total channels</t>
  </si>
  <si>
    <t>total sensor</t>
  </si>
  <si>
    <t>CALICE sensors</t>
  </si>
  <si>
    <t>channel per layer</t>
  </si>
  <si>
    <t>sensors per layer</t>
  </si>
  <si>
    <t>pixel pitch (mm)</t>
  </si>
  <si>
    <t>y size (mm)</t>
  </si>
  <si>
    <t>ASIC per sensor</t>
  </si>
  <si>
    <t>ASIC per layer</t>
  </si>
  <si>
    <t>ASIC total</t>
  </si>
  <si>
    <t>thickness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</si>
</sst>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925A0-D2BB-6B49-9F39-7E96991C40FA}">
  <dimension ref="A1:K11"/>
  <sheetViews>
    <sheetView tabSelected="1" zoomScale="150" zoomScaleNormal="150" workbookViewId="0">
      <selection activeCell="E6" sqref="E6"/>
    </sheetView>
  </sheetViews>
  <sheetFormatPr baseColWidth="10" defaultRowHeight="16" x14ac:dyDescent="0.2"/>
  <cols>
    <col min="1" max="1" width="14.6640625" customWidth="1"/>
    <col min="2" max="2" width="13.5" customWidth="1"/>
    <col min="3" max="3" width="15.5" customWidth="1"/>
    <col min="4" max="5" width="12.1640625" customWidth="1"/>
    <col min="6" max="6" width="21" customWidth="1"/>
    <col min="7" max="7" width="16.33203125" customWidth="1"/>
    <col min="8" max="8" width="12.5" customWidth="1"/>
    <col min="9" max="9" width="20" customWidth="1"/>
    <col min="10" max="10" width="17.6640625" customWidth="1"/>
    <col min="11" max="11" width="16" customWidth="1"/>
  </cols>
  <sheetData>
    <row r="1" spans="1:11" x14ac:dyDescent="0.2">
      <c r="A1" s="1"/>
      <c r="B1" s="2" t="s">
        <v>7</v>
      </c>
      <c r="C1" s="2" t="s">
        <v>17</v>
      </c>
      <c r="D1" s="2" t="s">
        <v>2</v>
      </c>
      <c r="E1" s="2" t="s">
        <v>22</v>
      </c>
      <c r="F1" s="2" t="s">
        <v>8</v>
      </c>
      <c r="G1" s="2" t="s">
        <v>9</v>
      </c>
      <c r="H1" s="2" t="s">
        <v>18</v>
      </c>
      <c r="I1" s="2" t="s">
        <v>4</v>
      </c>
      <c r="J1" s="2" t="s">
        <v>5</v>
      </c>
      <c r="K1" s="2" t="s">
        <v>6</v>
      </c>
    </row>
    <row r="2" spans="1:11" x14ac:dyDescent="0.2">
      <c r="A2" s="2" t="s">
        <v>0</v>
      </c>
      <c r="B2" s="3"/>
      <c r="C2" s="3"/>
      <c r="D2" s="1"/>
      <c r="E2" s="1"/>
      <c r="F2" s="1"/>
      <c r="G2" s="1"/>
      <c r="H2" s="1"/>
      <c r="I2" s="1"/>
      <c r="J2" s="1"/>
      <c r="K2" s="1"/>
    </row>
    <row r="3" spans="1:11" x14ac:dyDescent="0.2">
      <c r="A3" s="2" t="s">
        <v>1</v>
      </c>
      <c r="B3" s="3">
        <v>5.52</v>
      </c>
      <c r="C3" s="3">
        <v>5.53</v>
      </c>
      <c r="D3" s="1">
        <v>89.7</v>
      </c>
      <c r="E3" s="1">
        <v>0.32</v>
      </c>
      <c r="F3" s="1">
        <v>0.1</v>
      </c>
      <c r="G3" s="1">
        <f>F3+D3</f>
        <v>89.8</v>
      </c>
      <c r="H3" s="1">
        <v>55.3</v>
      </c>
      <c r="I3" s="1">
        <f>G3*6</f>
        <v>538.79999999999995</v>
      </c>
      <c r="J3" s="1">
        <f>G3*7</f>
        <v>628.6</v>
      </c>
      <c r="K3" s="1">
        <f>G3*8</f>
        <v>718.4</v>
      </c>
    </row>
    <row r="4" spans="1:11" x14ac:dyDescent="0.2">
      <c r="A4" s="2" t="s">
        <v>3</v>
      </c>
      <c r="B4" s="3">
        <v>4.7</v>
      </c>
      <c r="C4" s="3">
        <v>5</v>
      </c>
      <c r="D4" s="1">
        <v>75.599999999999994</v>
      </c>
      <c r="E4" s="1">
        <v>0.55000000000000004</v>
      </c>
      <c r="F4" s="1">
        <v>0.1</v>
      </c>
      <c r="G4" s="1">
        <f>F4+D4</f>
        <v>75.699999999999989</v>
      </c>
      <c r="H4" s="1">
        <v>51.9</v>
      </c>
      <c r="I4" s="1">
        <f>G4*6</f>
        <v>454.19999999999993</v>
      </c>
      <c r="J4" s="1">
        <f>G4*7</f>
        <v>529.89999999999986</v>
      </c>
      <c r="K4" s="1">
        <f>G4*8</f>
        <v>605.59999999999991</v>
      </c>
    </row>
    <row r="9" spans="1:11" x14ac:dyDescent="0.2">
      <c r="A9" s="1"/>
      <c r="B9" s="2" t="s">
        <v>10</v>
      </c>
      <c r="C9" s="2" t="s">
        <v>16</v>
      </c>
      <c r="D9" s="2" t="s">
        <v>13</v>
      </c>
      <c r="E9" s="2"/>
      <c r="F9" s="2" t="s">
        <v>11</v>
      </c>
      <c r="G9" s="2" t="s">
        <v>15</v>
      </c>
      <c r="H9" s="2" t="s">
        <v>12</v>
      </c>
      <c r="I9" s="2" t="s">
        <v>19</v>
      </c>
      <c r="J9" s="2" t="s">
        <v>20</v>
      </c>
      <c r="K9" s="2" t="s">
        <v>21</v>
      </c>
    </row>
    <row r="10" spans="1:11" x14ac:dyDescent="0.2">
      <c r="A10" s="2" t="s">
        <v>14</v>
      </c>
      <c r="B10" s="1">
        <v>538.79999999999995</v>
      </c>
      <c r="C10" s="1">
        <v>6</v>
      </c>
      <c r="D10" s="1">
        <v>120</v>
      </c>
      <c r="E10" s="1"/>
      <c r="F10" s="1">
        <v>160</v>
      </c>
      <c r="G10" s="1">
        <f>F10*C10</f>
        <v>960</v>
      </c>
      <c r="H10" s="1">
        <f>160*6*20</f>
        <v>19200</v>
      </c>
      <c r="I10" s="1">
        <f t="shared" ref="I10:K11" si="0">F10/32</f>
        <v>5</v>
      </c>
      <c r="J10" s="1">
        <f t="shared" si="0"/>
        <v>30</v>
      </c>
      <c r="K10" s="1">
        <f t="shared" si="0"/>
        <v>600</v>
      </c>
    </row>
    <row r="11" spans="1:11" x14ac:dyDescent="0.2">
      <c r="A11" s="2" t="s">
        <v>3</v>
      </c>
      <c r="B11" s="1">
        <v>529.9</v>
      </c>
      <c r="C11" s="1">
        <v>7</v>
      </c>
      <c r="D11" s="1">
        <v>140</v>
      </c>
      <c r="E11" s="1"/>
      <c r="F11" s="1">
        <v>150</v>
      </c>
      <c r="G11" s="1">
        <f>F11*C11</f>
        <v>1050</v>
      </c>
      <c r="H11" s="1">
        <f>150*7*20</f>
        <v>21000</v>
      </c>
      <c r="I11" s="1">
        <f t="shared" si="0"/>
        <v>4.6875</v>
      </c>
      <c r="J11" s="1">
        <f t="shared" si="0"/>
        <v>32.8125</v>
      </c>
      <c r="K11" s="1">
        <f t="shared" si="0"/>
        <v>656.25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bb</dc:creator>
  <cp:lastModifiedBy>yan bb</cp:lastModifiedBy>
  <dcterms:created xsi:type="dcterms:W3CDTF">2021-06-20T11:01:09Z</dcterms:created>
  <dcterms:modified xsi:type="dcterms:W3CDTF">2021-07-01T15:34:51Z</dcterms:modified>
</cp:coreProperties>
</file>