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1721"/>
  <workbookPr showInkAnnotation="0" autoCompressPictures="0"/>
  <bookViews>
    <workbookView xWindow="5120" yWindow="720" windowWidth="25360" windowHeight="18780" tabRatio="500"/>
  </bookViews>
  <sheets>
    <sheet name="Sheet1" sheetId="1" r:id="rId1"/>
  </sheets>
  <definedNames>
    <definedName name="GoBack" localSheetId="0">Sheet1!$A$37</definedName>
  </definedName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22" i="1" l="1"/>
  <c r="H21" i="1"/>
  <c r="H20" i="1"/>
  <c r="G80" i="1"/>
  <c r="H19" i="1"/>
  <c r="G18" i="1"/>
  <c r="G85" i="1"/>
  <c r="H85" i="1"/>
  <c r="G96" i="1"/>
  <c r="G95" i="1"/>
  <c r="G94" i="1"/>
  <c r="G93" i="1"/>
  <c r="G92" i="1"/>
  <c r="G90" i="1"/>
  <c r="G78" i="1"/>
  <c r="G77" i="1"/>
  <c r="G76" i="1"/>
  <c r="G74" i="1"/>
  <c r="G73" i="1"/>
  <c r="G72" i="1"/>
  <c r="G71" i="1"/>
  <c r="G70" i="1"/>
  <c r="G69" i="1"/>
  <c r="G67" i="1"/>
  <c r="G66" i="1"/>
  <c r="G65" i="1"/>
  <c r="G64" i="1"/>
  <c r="G63" i="1"/>
  <c r="G62" i="1"/>
  <c r="G61" i="1"/>
  <c r="G58" i="1"/>
  <c r="G57" i="1"/>
  <c r="G56" i="1"/>
  <c r="G55" i="1"/>
  <c r="G54" i="1"/>
  <c r="G52" i="1"/>
  <c r="G51" i="1"/>
  <c r="G50" i="1"/>
  <c r="G49" i="1"/>
  <c r="G48" i="1"/>
  <c r="G44" i="1"/>
  <c r="G41" i="1"/>
  <c r="G40" i="1"/>
  <c r="G39" i="1"/>
  <c r="G38" i="1"/>
  <c r="G37" i="1"/>
  <c r="G36" i="1"/>
  <c r="G35" i="1"/>
  <c r="G32" i="1"/>
  <c r="H24" i="1"/>
  <c r="G24" i="1"/>
  <c r="G22" i="1"/>
  <c r="G21" i="1"/>
  <c r="G20" i="1"/>
  <c r="G17" i="1"/>
  <c r="G16" i="1"/>
  <c r="G15" i="1"/>
  <c r="G14" i="1"/>
  <c r="G13" i="1"/>
  <c r="G12" i="1"/>
  <c r="G11" i="1"/>
  <c r="G6" i="1"/>
  <c r="H76" i="1"/>
  <c r="H92" i="1"/>
  <c r="H18" i="1"/>
  <c r="H69" i="1"/>
  <c r="H17" i="1"/>
  <c r="H61" i="1"/>
  <c r="H16" i="1"/>
  <c r="H54" i="1"/>
  <c r="H15" i="1"/>
  <c r="H48" i="1"/>
  <c r="H14" i="1"/>
  <c r="H13" i="1"/>
  <c r="H35" i="1"/>
  <c r="H12" i="1"/>
  <c r="H11" i="1"/>
  <c r="H2" i="1"/>
</calcChain>
</file>

<file path=xl/sharedStrings.xml><?xml version="1.0" encoding="utf-8"?>
<sst xmlns="http://schemas.openxmlformats.org/spreadsheetml/2006/main" count="90" uniqueCount="77">
  <si>
    <t>Total Budget:</t>
  </si>
  <si>
    <t>Previous Spending ( - 2011, everything incl. FTEs)</t>
  </si>
  <si>
    <t>Scientific Instrument</t>
  </si>
  <si>
    <t>Generous Donation to WP76</t>
  </si>
  <si>
    <t>remaining</t>
  </si>
  <si>
    <t>X-Ray Hutch</t>
  </si>
  <si>
    <t>X-Ray Hutch Interlocks, utilities</t>
  </si>
  <si>
    <t>X-Ray Hutch interior</t>
  </si>
  <si>
    <t>Ctrl Room</t>
  </si>
  <si>
    <t>Ctrl Room Interior</t>
  </si>
  <si>
    <t>Cables (+special plugs)</t>
  </si>
  <si>
    <t>Controls (Beckhoff + more)</t>
  </si>
  <si>
    <t>Computing, Interface, Data Storage</t>
  </si>
  <si>
    <t xml:space="preserve">Programming of controls + DAQ * </t>
  </si>
  <si>
    <t>R&amp;D</t>
  </si>
  <si>
    <t>XHQ lab spending (instrument lab + more)</t>
  </si>
  <si>
    <t>Total to be spent</t>
  </si>
  <si>
    <t>Total “remaining”</t>
  </si>
  <si>
    <t>* = uncertain guesses</t>
  </si>
  <si>
    <t>Itemization</t>
  </si>
  <si>
    <t>Water + piping</t>
  </si>
  <si>
    <t>Gas bottle and gas line infrastructure</t>
  </si>
  <si>
    <t>Air conditioning</t>
  </si>
  <si>
    <t>Water cooling + pipes</t>
  </si>
  <si>
    <t>Electricity, lighting, related utilities</t>
  </si>
  <si>
    <t>Cable trays, chicanes (through hutch wall)</t>
  </si>
  <si>
    <t>X-Ray + Laser Hutch Interlocks, utilities</t>
  </si>
  <si>
    <t>E.g., the one with those silly photodiodes (DESY-style)</t>
  </si>
  <si>
    <t>All those safety boxes around laser+FEL safety</t>
  </si>
  <si>
    <t>Toolbox, BNC cables, mechanical parts</t>
  </si>
  <si>
    <t>Work Bench(es)</t>
  </si>
  <si>
    <t>Cabinet(s)</t>
  </si>
  <si>
    <t>Video cameras/Web cams (not sample-related)</t>
  </si>
  <si>
    <t>Electricity</t>
  </si>
  <si>
    <t>Lighting</t>
  </si>
  <si>
    <t>Air conditioning/Ventilation</t>
  </si>
  <si>
    <t>Acoustic insolation</t>
  </si>
  <si>
    <t>10-15 Chairs</t>
  </si>
  <si>
    <t>10m2 Tables</t>
  </si>
  <si>
    <t>10 50’’ Flatsccreens</t>
  </si>
  <si>
    <t>Water cooler (drinking water)</t>
  </si>
  <si>
    <t>Coffee machine and free coffee supply</t>
  </si>
  <si>
    <t>5 Whiteboards</t>
  </si>
  <si>
    <t>1000 m type x</t>
  </si>
  <si>
    <t>2000 m type y</t>
  </si>
  <si>
    <t>400 plugs</t>
  </si>
  <si>
    <t>15 CY racks</t>
  </si>
  <si>
    <t>200 uTCA crates</t>
  </si>
  <si>
    <t>Controls (Beckhoff+more)</t>
  </si>
  <si>
    <t>250 Beckhoffs</t>
  </si>
  <si>
    <t>100 others?</t>
  </si>
  <si>
    <t>Fast data lines</t>
  </si>
  <si>
    <t>50 Tbyte local storage</t>
  </si>
  <si>
    <t>10 PByte total instrument storage</t>
  </si>
  <si>
    <t>Programming of controls + DAQ * …</t>
  </si>
  <si>
    <t>Trigger definition and masterclocking</t>
  </si>
  <si>
    <t>Motor control interfacing to beamline controls</t>
  </si>
  <si>
    <t>Advanced instrument programming and control work</t>
  </si>
  <si>
    <t>Extra instrument-science related items</t>
  </si>
  <si>
    <t>FTEs ((FY2012-2015)</t>
  </si>
  <si>
    <t>(&lt; 250 m2 x 19mm Pb, including hutch door (FXE). Estimate based on P01 hutch (3-30 keV))</t>
  </si>
  <si>
    <r>
      <t>X-Ray Hutch</t>
    </r>
    <r>
      <rPr>
        <b/>
        <sz val="11"/>
        <color rgb="FF000000"/>
        <rFont val="Lucida Grande"/>
      </rPr>
      <t xml:space="preserve"> </t>
    </r>
  </si>
  <si>
    <t>Hutch</t>
  </si>
  <si>
    <t>30 € per plug</t>
  </si>
  <si>
    <t>6k€ per rack</t>
  </si>
  <si>
    <t>1k€ per crate</t>
  </si>
  <si>
    <t>20€/m</t>
  </si>
  <si>
    <t>Laser Hutch Interlocks</t>
  </si>
  <si>
    <t>0.5 k€/axis</t>
  </si>
  <si>
    <t>500 hrs (I think this is underestimated by a factor 2)</t>
  </si>
  <si>
    <t>I think this is all allocated in WP76 but I need to check</t>
  </si>
  <si>
    <t>100 hrs (I think this is underestimated by a factor 2. I use my numbers and 36 €/hr)</t>
  </si>
  <si>
    <t>2000 hrs  (I use 36 €/hr)</t>
  </si>
  <si>
    <t>Allocated Funds in 2005 units</t>
  </si>
  <si>
    <t>WP34, Air conditioning)</t>
  </si>
  <si>
    <t>Experiment interlock</t>
  </si>
  <si>
    <t>WP 38, Interlocks)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</si>
</sst>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6" formatCode="#,##0_ \k&quot;€&quot;"/>
  </numFmts>
  <fonts count="11" x14ac:knownFonts="1"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1"/>
      <color rgb="FF000000"/>
      <name val="Lucida Grande"/>
    </font>
    <font>
      <b/>
      <sz val="11"/>
      <color rgb="FFEE0000"/>
      <name val="Lucida Grande"/>
    </font>
    <font>
      <b/>
      <sz val="11"/>
      <color rgb="FFFF0000"/>
      <name val="Lucida Grande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1"/>
      <color rgb="FF008000"/>
      <name val="Lucida Grande"/>
    </font>
    <font>
      <sz val="12"/>
      <color rgb="FF008000"/>
      <name val="Calibri"/>
      <scheme val="minor"/>
    </font>
    <font>
      <b/>
      <sz val="14"/>
      <color rgb="FF000000"/>
      <name val="Lucida Grande"/>
    </font>
    <font>
      <sz val="11"/>
      <color rgb="FF000000"/>
      <name val="Lucida Grande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5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18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0" fillId="0" borderId="0" xfId="0" applyAlignment="1">
      <alignment wrapText="1"/>
    </xf>
    <xf numFmtId="166" fontId="2" fillId="0" borderId="0" xfId="0" applyNumberFormat="1" applyFont="1" applyAlignment="1">
      <alignment vertical="center"/>
    </xf>
    <xf numFmtId="166" fontId="0" fillId="0" borderId="0" xfId="0" applyNumberFormat="1"/>
    <xf numFmtId="166" fontId="3" fillId="0" borderId="0" xfId="0" applyNumberFormat="1" applyFont="1" applyAlignment="1">
      <alignment vertical="center"/>
    </xf>
    <xf numFmtId="166" fontId="1" fillId="0" borderId="0" xfId="0" applyNumberFormat="1" applyFont="1"/>
    <xf numFmtId="0" fontId="7" fillId="0" borderId="0" xfId="0" applyFont="1" applyAlignment="1">
      <alignment vertical="center" wrapText="1"/>
    </xf>
    <xf numFmtId="166" fontId="7" fillId="0" borderId="0" xfId="0" applyNumberFormat="1" applyFont="1" applyAlignment="1">
      <alignment vertical="center"/>
    </xf>
    <xf numFmtId="166" fontId="8" fillId="0" borderId="0" xfId="0" applyNumberFormat="1" applyFont="1"/>
    <xf numFmtId="0" fontId="9" fillId="0" borderId="0" xfId="0" applyFont="1" applyAlignment="1">
      <alignment vertical="center" wrapText="1"/>
    </xf>
    <xf numFmtId="0" fontId="0" fillId="0" borderId="0" xfId="0" applyNumberFormat="1" applyAlignment="1">
      <alignment wrapText="1"/>
    </xf>
    <xf numFmtId="0" fontId="2" fillId="0" borderId="0" xfId="0" applyNumberFormat="1" applyFont="1" applyAlignment="1">
      <alignment vertical="center" wrapText="1"/>
    </xf>
    <xf numFmtId="0" fontId="10" fillId="0" borderId="0" xfId="0" applyFont="1" applyAlignment="1">
      <alignment vertical="center" wrapText="1"/>
    </xf>
    <xf numFmtId="166" fontId="0" fillId="0" borderId="0" xfId="0" applyNumberFormat="1" applyAlignment="1">
      <alignment wrapText="1"/>
    </xf>
  </cellXfs>
  <cellStyles count="65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0"/>
  <sheetViews>
    <sheetView tabSelected="1" workbookViewId="0">
      <selection activeCell="C1" sqref="C1:F1048576"/>
    </sheetView>
  </sheetViews>
  <sheetFormatPr baseColWidth="10" defaultRowHeight="15" x14ac:dyDescent="0"/>
  <cols>
    <col min="1" max="1" width="48" style="5" customWidth="1"/>
    <col min="2" max="2" width="25.5" style="14" customWidth="1"/>
    <col min="3" max="6" width="0" hidden="1" customWidth="1"/>
    <col min="7" max="7" width="11.5" bestFit="1" customWidth="1"/>
    <col min="10" max="10" width="10.83203125" style="7"/>
  </cols>
  <sheetData>
    <row r="1" spans="1:10" ht="44" customHeight="1">
      <c r="G1">
        <v>2005</v>
      </c>
      <c r="H1">
        <v>2012</v>
      </c>
      <c r="J1" s="17" t="s">
        <v>73</v>
      </c>
    </row>
    <row r="2" spans="1:10">
      <c r="A2" s="4" t="s">
        <v>0</v>
      </c>
      <c r="G2" s="6">
        <v>6044</v>
      </c>
      <c r="H2" s="1">
        <f>G2*POWER(1.02,H$1-G$1)</f>
        <v>6942.6561752722473</v>
      </c>
    </row>
    <row r="3" spans="1:10" ht="28">
      <c r="A3" s="4" t="s">
        <v>1</v>
      </c>
      <c r="B3" s="15"/>
      <c r="C3" s="1"/>
      <c r="G3" s="7"/>
    </row>
    <row r="4" spans="1:10">
      <c r="A4" s="4" t="s">
        <v>59</v>
      </c>
      <c r="B4" s="15"/>
      <c r="G4" s="6"/>
      <c r="H4" s="2"/>
    </row>
    <row r="5" spans="1:10">
      <c r="A5" s="4" t="s">
        <v>2</v>
      </c>
      <c r="F5" s="1"/>
      <c r="G5" s="8"/>
    </row>
    <row r="6" spans="1:10">
      <c r="A6" s="4" t="s">
        <v>3</v>
      </c>
      <c r="G6" s="7">
        <f>H6/POWER(1.02,H$1-G$1)</f>
        <v>4.3528008930695696</v>
      </c>
      <c r="H6" s="7">
        <v>5</v>
      </c>
    </row>
    <row r="7" spans="1:10">
      <c r="A7" s="4" t="s">
        <v>4</v>
      </c>
      <c r="G7" s="7"/>
      <c r="H7" s="6"/>
    </row>
    <row r="8" spans="1:10">
      <c r="A8" s="4"/>
      <c r="G8" s="7"/>
      <c r="H8" s="7"/>
    </row>
    <row r="9" spans="1:10">
      <c r="A9" s="4"/>
      <c r="G9" s="7"/>
      <c r="H9" s="7"/>
    </row>
    <row r="10" spans="1:10">
      <c r="A10" s="4"/>
      <c r="G10" s="7"/>
      <c r="H10" s="7"/>
    </row>
    <row r="11" spans="1:10">
      <c r="A11" s="4" t="s">
        <v>5</v>
      </c>
      <c r="G11" s="7">
        <f t="shared" ref="G11:G22" si="0">H11/POWER(1.02,H$1-G$1)</f>
        <v>348.22407144556558</v>
      </c>
      <c r="H11" s="6">
        <f>H32</f>
        <v>400</v>
      </c>
    </row>
    <row r="12" spans="1:10">
      <c r="A12" s="4" t="s">
        <v>6</v>
      </c>
      <c r="G12" s="7">
        <f t="shared" si="0"/>
        <v>313.40166430100902</v>
      </c>
      <c r="H12" s="11">
        <f>H35</f>
        <v>360</v>
      </c>
    </row>
    <row r="13" spans="1:10">
      <c r="A13" s="4" t="s">
        <v>67</v>
      </c>
      <c r="G13" s="7">
        <f t="shared" si="0"/>
        <v>43.528008930695698</v>
      </c>
      <c r="H13" s="11">
        <f>H44</f>
        <v>50</v>
      </c>
    </row>
    <row r="14" spans="1:10">
      <c r="A14" s="4" t="s">
        <v>7</v>
      </c>
      <c r="G14" s="7">
        <f t="shared" si="0"/>
        <v>21.764004465347849</v>
      </c>
      <c r="H14" s="11">
        <f>H48</f>
        <v>25</v>
      </c>
    </row>
    <row r="15" spans="1:10">
      <c r="A15" s="4" t="s">
        <v>8</v>
      </c>
      <c r="G15" s="7">
        <f t="shared" si="0"/>
        <v>100.11442054060011</v>
      </c>
      <c r="H15" s="7">
        <f>H54</f>
        <v>115</v>
      </c>
    </row>
    <row r="16" spans="1:10">
      <c r="A16" s="4" t="s">
        <v>9</v>
      </c>
      <c r="G16" s="7">
        <f t="shared" si="0"/>
        <v>24.985077126219331</v>
      </c>
      <c r="H16" s="11">
        <f>H61</f>
        <v>28.7</v>
      </c>
    </row>
    <row r="17" spans="1:9">
      <c r="A17" s="4" t="s">
        <v>10</v>
      </c>
      <c r="F17" s="2"/>
      <c r="G17" s="7">
        <f t="shared" si="0"/>
        <v>315.14278465823685</v>
      </c>
      <c r="H17" s="12">
        <f>H69</f>
        <v>362</v>
      </c>
    </row>
    <row r="18" spans="1:9">
      <c r="A18" s="4" t="s">
        <v>11</v>
      </c>
      <c r="F18" s="2"/>
      <c r="G18" s="7">
        <f t="shared" si="0"/>
        <v>152.34803125743494</v>
      </c>
      <c r="H18" s="9">
        <f>H76</f>
        <v>175</v>
      </c>
    </row>
    <row r="19" spans="1:9">
      <c r="A19" s="4" t="s">
        <v>12</v>
      </c>
      <c r="E19" s="1"/>
      <c r="G19" s="7">
        <v>0</v>
      </c>
      <c r="H19" s="7">
        <f>H80</f>
        <v>0</v>
      </c>
    </row>
    <row r="20" spans="1:9">
      <c r="A20" s="4" t="s">
        <v>13</v>
      </c>
      <c r="B20" s="9" t="s">
        <v>72</v>
      </c>
      <c r="E20" s="3"/>
      <c r="G20" s="7">
        <f t="shared" si="0"/>
        <v>68.948366146221986</v>
      </c>
      <c r="H20" s="9">
        <f>H85</f>
        <v>79.2</v>
      </c>
    </row>
    <row r="21" spans="1:9">
      <c r="A21" s="4" t="s">
        <v>14</v>
      </c>
      <c r="G21" s="7">
        <f t="shared" si="0"/>
        <v>174.11203572278279</v>
      </c>
      <c r="H21" s="9">
        <f>H90</f>
        <v>200</v>
      </c>
      <c r="I21" s="2"/>
    </row>
    <row r="22" spans="1:9">
      <c r="A22" s="4" t="s">
        <v>15</v>
      </c>
      <c r="D22" s="3"/>
      <c r="G22" s="7">
        <f t="shared" si="0"/>
        <v>95.761619647530537</v>
      </c>
      <c r="H22" s="9">
        <f>H92</f>
        <v>110</v>
      </c>
    </row>
    <row r="23" spans="1:9">
      <c r="A23" s="4"/>
      <c r="G23" s="7"/>
      <c r="H23" s="7"/>
    </row>
    <row r="24" spans="1:9">
      <c r="A24" s="4" t="s">
        <v>16</v>
      </c>
      <c r="G24" s="7">
        <f>H24/POWER(1.02,H$1-G$1)</f>
        <v>1658.3300842416447</v>
      </c>
      <c r="H24" s="8">
        <f>SUM(H11:H22)</f>
        <v>1904.9</v>
      </c>
    </row>
    <row r="25" spans="1:9">
      <c r="A25" s="4"/>
      <c r="G25" s="7"/>
      <c r="H25" s="7"/>
    </row>
    <row r="26" spans="1:9">
      <c r="A26" s="4" t="s">
        <v>17</v>
      </c>
      <c r="G26" s="7"/>
      <c r="H26" s="8"/>
    </row>
    <row r="27" spans="1:9">
      <c r="A27" s="10" t="s">
        <v>18</v>
      </c>
      <c r="G27" s="7"/>
      <c r="H27" s="7"/>
    </row>
    <row r="28" spans="1:9">
      <c r="G28" s="7"/>
      <c r="H28" s="7"/>
    </row>
    <row r="29" spans="1:9">
      <c r="A29" s="4"/>
      <c r="G29" s="7"/>
      <c r="H29" s="7"/>
    </row>
    <row r="30" spans="1:9">
      <c r="A30" s="4" t="s">
        <v>19</v>
      </c>
      <c r="G30" s="7"/>
      <c r="H30" s="7"/>
    </row>
    <row r="31" spans="1:9">
      <c r="A31" s="4"/>
      <c r="G31" s="7"/>
      <c r="H31" s="7"/>
    </row>
    <row r="32" spans="1:9" ht="60">
      <c r="A32" s="13" t="s">
        <v>61</v>
      </c>
      <c r="B32" s="14" t="s">
        <v>60</v>
      </c>
      <c r="G32" s="7">
        <f>H32/POWER(1.02,H$1-G$1)</f>
        <v>348.22407144556558</v>
      </c>
      <c r="H32" s="6">
        <v>400</v>
      </c>
    </row>
    <row r="33" spans="1:11">
      <c r="A33" s="4"/>
      <c r="G33" s="7"/>
      <c r="H33" s="7"/>
    </row>
    <row r="34" spans="1:11">
      <c r="A34" s="4"/>
      <c r="G34" s="7"/>
      <c r="H34" s="7"/>
    </row>
    <row r="35" spans="1:11" ht="18">
      <c r="A35" s="13" t="s">
        <v>6</v>
      </c>
      <c r="F35" s="1"/>
      <c r="G35" s="7">
        <f t="shared" ref="G35:G44" si="1">H35/POWER(1.02,H$1-G$1)</f>
        <v>313.40166430100902</v>
      </c>
      <c r="H35" s="7">
        <f>SUM(H36:H41)</f>
        <v>360</v>
      </c>
      <c r="J35" s="7">
        <v>50</v>
      </c>
      <c r="K35" t="s">
        <v>74</v>
      </c>
    </row>
    <row r="36" spans="1:11">
      <c r="A36" s="4" t="s">
        <v>20</v>
      </c>
      <c r="G36" s="7">
        <f t="shared" si="1"/>
        <v>17.411203572278279</v>
      </c>
      <c r="H36" s="7">
        <v>20</v>
      </c>
      <c r="I36" s="1"/>
    </row>
    <row r="37" spans="1:11">
      <c r="A37" s="4" t="s">
        <v>21</v>
      </c>
      <c r="F37" s="1"/>
      <c r="G37" s="7">
        <f t="shared" si="1"/>
        <v>17.411203572278279</v>
      </c>
      <c r="H37" s="7">
        <v>20</v>
      </c>
    </row>
    <row r="38" spans="1:11">
      <c r="A38" s="4" t="s">
        <v>22</v>
      </c>
      <c r="G38" s="7">
        <f t="shared" si="1"/>
        <v>174.11203572278279</v>
      </c>
      <c r="H38" s="7">
        <v>200</v>
      </c>
    </row>
    <row r="39" spans="1:11">
      <c r="A39" s="4" t="s">
        <v>23</v>
      </c>
      <c r="G39" s="7">
        <f t="shared" si="1"/>
        <v>43.528008930695698</v>
      </c>
      <c r="H39" s="7">
        <v>50</v>
      </c>
    </row>
    <row r="40" spans="1:11">
      <c r="A40" s="4" t="s">
        <v>24</v>
      </c>
      <c r="F40" s="1"/>
      <c r="G40" s="7">
        <f t="shared" si="1"/>
        <v>43.528008930695698</v>
      </c>
      <c r="H40" s="7">
        <v>50</v>
      </c>
    </row>
    <row r="41" spans="1:11">
      <c r="A41" s="4" t="s">
        <v>25</v>
      </c>
      <c r="E41" s="1"/>
      <c r="G41" s="7">
        <f t="shared" si="1"/>
        <v>17.411203572278279</v>
      </c>
      <c r="H41" s="7">
        <v>20</v>
      </c>
    </row>
    <row r="42" spans="1:11">
      <c r="A42" s="4" t="s">
        <v>75</v>
      </c>
      <c r="E42" s="1"/>
      <c r="G42" s="7"/>
      <c r="H42" s="7">
        <v>60</v>
      </c>
      <c r="J42" s="7">
        <v>60</v>
      </c>
      <c r="K42" t="s">
        <v>76</v>
      </c>
    </row>
    <row r="43" spans="1:11">
      <c r="A43" s="4"/>
      <c r="G43" s="7"/>
      <c r="H43" s="7"/>
    </row>
    <row r="44" spans="1:11" ht="36">
      <c r="A44" s="13" t="s">
        <v>26</v>
      </c>
      <c r="E44" s="1"/>
      <c r="G44" s="7">
        <f t="shared" si="1"/>
        <v>43.528008930695698</v>
      </c>
      <c r="H44" s="7">
        <v>50</v>
      </c>
    </row>
    <row r="45" spans="1:11" ht="28">
      <c r="A45" s="4" t="s">
        <v>27</v>
      </c>
      <c r="D45" s="1"/>
      <c r="G45" s="7"/>
      <c r="H45" s="7"/>
    </row>
    <row r="46" spans="1:11">
      <c r="A46" s="4" t="s">
        <v>28</v>
      </c>
      <c r="E46" s="1"/>
      <c r="G46" s="7"/>
      <c r="H46" s="7"/>
    </row>
    <row r="47" spans="1:11">
      <c r="A47" s="4"/>
      <c r="G47" s="7"/>
      <c r="H47" s="7"/>
    </row>
    <row r="48" spans="1:11" ht="18">
      <c r="A48" s="13" t="s">
        <v>7</v>
      </c>
      <c r="G48" s="7">
        <f t="shared" ref="G48:G58" si="2">H48/POWER(1.02,H$1-G$1)</f>
        <v>21.764004465347849</v>
      </c>
      <c r="H48" s="7">
        <f>SUM(H49:H52)</f>
        <v>25</v>
      </c>
    </row>
    <row r="49" spans="1:9">
      <c r="A49" s="4" t="s">
        <v>29</v>
      </c>
      <c r="F49" s="1"/>
      <c r="G49" s="7">
        <f t="shared" si="2"/>
        <v>4.3528008930695696</v>
      </c>
      <c r="H49" s="7">
        <v>5</v>
      </c>
    </row>
    <row r="50" spans="1:9">
      <c r="A50" s="4" t="s">
        <v>30</v>
      </c>
      <c r="G50" s="7">
        <f t="shared" si="2"/>
        <v>4.3528008930695696</v>
      </c>
      <c r="H50" s="7">
        <v>5</v>
      </c>
    </row>
    <row r="51" spans="1:9">
      <c r="A51" s="4" t="s">
        <v>31</v>
      </c>
      <c r="G51" s="7">
        <f t="shared" si="2"/>
        <v>8.7056017861391393</v>
      </c>
      <c r="H51" s="7">
        <v>10</v>
      </c>
      <c r="I51" s="1"/>
    </row>
    <row r="52" spans="1:9">
      <c r="A52" s="4" t="s">
        <v>32</v>
      </c>
      <c r="E52" s="1"/>
      <c r="G52" s="7">
        <f t="shared" si="2"/>
        <v>4.3528008930695696</v>
      </c>
      <c r="H52" s="7">
        <v>5</v>
      </c>
    </row>
    <row r="53" spans="1:9">
      <c r="A53" s="4"/>
      <c r="G53" s="7"/>
      <c r="H53" s="7"/>
    </row>
    <row r="54" spans="1:9" ht="18">
      <c r="A54" s="13" t="s">
        <v>8</v>
      </c>
      <c r="G54" s="7">
        <f t="shared" si="2"/>
        <v>100.11442054060011</v>
      </c>
      <c r="H54" s="7">
        <f>SUM(H55:H58)</f>
        <v>115</v>
      </c>
      <c r="I54" s="1"/>
    </row>
    <row r="55" spans="1:9">
      <c r="A55" s="16" t="s">
        <v>62</v>
      </c>
      <c r="G55" s="7">
        <f t="shared" si="2"/>
        <v>26.116805358417416</v>
      </c>
      <c r="H55" s="7">
        <v>30</v>
      </c>
      <c r="I55" s="1"/>
    </row>
    <row r="56" spans="1:9">
      <c r="A56" s="4" t="s">
        <v>33</v>
      </c>
      <c r="G56" s="7">
        <f t="shared" si="2"/>
        <v>26.116805358417416</v>
      </c>
      <c r="H56" s="7">
        <v>30</v>
      </c>
      <c r="I56" s="1"/>
    </row>
    <row r="57" spans="1:9">
      <c r="A57" s="4" t="s">
        <v>34</v>
      </c>
      <c r="G57" s="7">
        <f t="shared" si="2"/>
        <v>4.3528008930695696</v>
      </c>
      <c r="H57" s="7">
        <v>5</v>
      </c>
      <c r="I57" s="1"/>
    </row>
    <row r="58" spans="1:9">
      <c r="A58" s="4" t="s">
        <v>35</v>
      </c>
      <c r="G58" s="7">
        <f t="shared" si="2"/>
        <v>43.528008930695698</v>
      </c>
      <c r="H58" s="6">
        <v>50</v>
      </c>
    </row>
    <row r="59" spans="1:9">
      <c r="A59" s="4" t="s">
        <v>36</v>
      </c>
      <c r="G59" s="7"/>
      <c r="H59" s="7"/>
    </row>
    <row r="60" spans="1:9">
      <c r="A60" s="4"/>
      <c r="G60" s="7"/>
      <c r="H60" s="7"/>
    </row>
    <row r="61" spans="1:9" ht="18">
      <c r="A61" s="13" t="s">
        <v>9</v>
      </c>
      <c r="G61" s="7">
        <f t="shared" ref="G61:G80" si="3">H61/POWER(1.02,H$1-G$1)</f>
        <v>24.985077126219331</v>
      </c>
      <c r="H61" s="7">
        <f>SUM(H62:H67)</f>
        <v>28.7</v>
      </c>
    </row>
    <row r="62" spans="1:9">
      <c r="A62" s="4" t="s">
        <v>37</v>
      </c>
      <c r="G62" s="7">
        <f t="shared" si="3"/>
        <v>13.058402679208708</v>
      </c>
      <c r="H62" s="7">
        <v>15</v>
      </c>
      <c r="I62" s="1"/>
    </row>
    <row r="63" spans="1:9">
      <c r="A63" s="4" t="s">
        <v>38</v>
      </c>
      <c r="G63" s="7">
        <f t="shared" si="3"/>
        <v>1.7411203572278278</v>
      </c>
      <c r="H63" s="7">
        <v>2</v>
      </c>
      <c r="I63" s="1"/>
    </row>
    <row r="64" spans="1:9">
      <c r="A64" s="4" t="s">
        <v>39</v>
      </c>
      <c r="G64" s="7">
        <f t="shared" si="3"/>
        <v>8.7056017861391393</v>
      </c>
      <c r="H64" s="7">
        <v>10</v>
      </c>
    </row>
    <row r="65" spans="1:9">
      <c r="A65" s="4" t="s">
        <v>40</v>
      </c>
      <c r="G65" s="7">
        <f t="shared" si="3"/>
        <v>0.1741120357227828</v>
      </c>
      <c r="H65" s="6">
        <v>0.2</v>
      </c>
    </row>
    <row r="66" spans="1:9">
      <c r="A66" s="4" t="s">
        <v>41</v>
      </c>
      <c r="F66" s="1"/>
      <c r="G66" s="7">
        <f t="shared" si="3"/>
        <v>0.43528008930695694</v>
      </c>
      <c r="H66" s="7">
        <v>0.5</v>
      </c>
    </row>
    <row r="67" spans="1:9">
      <c r="A67" s="4" t="s">
        <v>42</v>
      </c>
      <c r="G67" s="7">
        <f t="shared" si="3"/>
        <v>0.87056017861391388</v>
      </c>
      <c r="H67" s="7">
        <v>1</v>
      </c>
      <c r="I67" s="1"/>
    </row>
    <row r="68" spans="1:9">
      <c r="A68" s="4"/>
      <c r="G68" s="7"/>
      <c r="H68" s="7"/>
    </row>
    <row r="69" spans="1:9" ht="18">
      <c r="A69" s="13" t="s">
        <v>10</v>
      </c>
      <c r="G69" s="7">
        <f t="shared" si="3"/>
        <v>315.14278465823685</v>
      </c>
      <c r="H69" s="8">
        <f>SUM(H70:H74)</f>
        <v>362</v>
      </c>
    </row>
    <row r="70" spans="1:9">
      <c r="A70" s="4" t="s">
        <v>43</v>
      </c>
      <c r="B70" s="14" t="s">
        <v>66</v>
      </c>
      <c r="G70" s="7">
        <f t="shared" si="3"/>
        <v>17.411203572278279</v>
      </c>
      <c r="H70" s="7">
        <v>20</v>
      </c>
      <c r="I70" s="1"/>
    </row>
    <row r="71" spans="1:9">
      <c r="A71" s="4" t="s">
        <v>44</v>
      </c>
      <c r="G71" s="7">
        <f t="shared" si="3"/>
        <v>34.822407144556557</v>
      </c>
      <c r="H71" s="7">
        <v>40</v>
      </c>
      <c r="I71" s="1"/>
    </row>
    <row r="72" spans="1:9">
      <c r="A72" s="4" t="s">
        <v>45</v>
      </c>
      <c r="B72" s="14" t="s">
        <v>63</v>
      </c>
      <c r="G72" s="7">
        <f t="shared" si="3"/>
        <v>10.446722143366967</v>
      </c>
      <c r="H72" s="7">
        <v>12</v>
      </c>
      <c r="I72" s="1"/>
    </row>
    <row r="73" spans="1:9">
      <c r="A73" s="4" t="s">
        <v>46</v>
      </c>
      <c r="B73" s="14" t="s">
        <v>64</v>
      </c>
      <c r="G73" s="7">
        <f t="shared" si="3"/>
        <v>78.350416075252255</v>
      </c>
      <c r="H73" s="7">
        <v>90</v>
      </c>
    </row>
    <row r="74" spans="1:9">
      <c r="A74" s="4" t="s">
        <v>47</v>
      </c>
      <c r="B74" s="14" t="s">
        <v>65</v>
      </c>
      <c r="G74" s="7">
        <f t="shared" si="3"/>
        <v>174.11203572278279</v>
      </c>
      <c r="H74" s="7">
        <v>200</v>
      </c>
    </row>
    <row r="75" spans="1:9">
      <c r="A75" s="4"/>
      <c r="G75" s="7"/>
      <c r="H75" s="7"/>
    </row>
    <row r="76" spans="1:9" ht="18">
      <c r="A76" s="13" t="s">
        <v>48</v>
      </c>
      <c r="F76" s="2"/>
      <c r="G76" s="7">
        <f t="shared" si="3"/>
        <v>152.34803125743494</v>
      </c>
      <c r="H76" s="7">
        <f>SUM(H77:H78)</f>
        <v>175</v>
      </c>
    </row>
    <row r="77" spans="1:9">
      <c r="A77" s="4" t="s">
        <v>49</v>
      </c>
      <c r="B77" s="14" t="s">
        <v>68</v>
      </c>
      <c r="G77" s="7">
        <f t="shared" si="3"/>
        <v>108.82002232673923</v>
      </c>
      <c r="H77" s="7">
        <v>125</v>
      </c>
    </row>
    <row r="78" spans="1:9">
      <c r="A78" s="4" t="s">
        <v>50</v>
      </c>
      <c r="B78" s="14" t="s">
        <v>68</v>
      </c>
      <c r="G78" s="7">
        <f t="shared" si="3"/>
        <v>43.528008930695698</v>
      </c>
      <c r="H78" s="7">
        <v>50</v>
      </c>
    </row>
    <row r="79" spans="1:9">
      <c r="A79" s="4"/>
      <c r="G79" s="7"/>
      <c r="H79" s="7"/>
    </row>
    <row r="80" spans="1:9" ht="30">
      <c r="A80" s="13" t="s">
        <v>12</v>
      </c>
      <c r="B80" s="14" t="s">
        <v>70</v>
      </c>
      <c r="F80" s="1"/>
      <c r="G80" s="7">
        <f t="shared" si="3"/>
        <v>0</v>
      </c>
      <c r="H80" s="7">
        <v>0</v>
      </c>
    </row>
    <row r="81" spans="1:9">
      <c r="A81" s="4" t="s">
        <v>51</v>
      </c>
      <c r="G81" s="7"/>
      <c r="H81" s="7"/>
      <c r="I81" s="1"/>
    </row>
    <row r="82" spans="1:9">
      <c r="A82" s="4" t="s">
        <v>52</v>
      </c>
      <c r="G82" s="7"/>
      <c r="H82" s="7"/>
    </row>
    <row r="83" spans="1:9">
      <c r="A83" s="4" t="s">
        <v>53</v>
      </c>
      <c r="F83" s="1"/>
      <c r="G83" s="7"/>
      <c r="H83" s="7"/>
    </row>
    <row r="84" spans="1:9">
      <c r="A84" s="4"/>
      <c r="G84" s="7"/>
      <c r="H84" s="7"/>
    </row>
    <row r="85" spans="1:9" ht="18">
      <c r="A85" s="13" t="s">
        <v>54</v>
      </c>
      <c r="G85" s="7">
        <f t="shared" ref="G85" si="4">H85/POWER(1.02,H$1-G$1)</f>
        <v>68.948366146221986</v>
      </c>
      <c r="H85" s="7">
        <f>SUM(H86:H88)</f>
        <v>79.2</v>
      </c>
    </row>
    <row r="86" spans="1:9" ht="56">
      <c r="A86" s="4" t="s">
        <v>55</v>
      </c>
      <c r="B86" s="16" t="s">
        <v>71</v>
      </c>
      <c r="F86" s="1"/>
      <c r="G86" s="7"/>
      <c r="H86" s="7">
        <v>7.2</v>
      </c>
    </row>
    <row r="87" spans="1:9" ht="42">
      <c r="A87" s="4" t="s">
        <v>56</v>
      </c>
      <c r="B87" s="16" t="s">
        <v>69</v>
      </c>
      <c r="E87" s="1"/>
      <c r="G87" s="7"/>
      <c r="H87" s="7">
        <v>36</v>
      </c>
    </row>
    <row r="88" spans="1:9" ht="42">
      <c r="A88" s="4" t="s">
        <v>57</v>
      </c>
      <c r="B88" s="16" t="s">
        <v>69</v>
      </c>
      <c r="D88" s="1"/>
      <c r="G88" s="7"/>
      <c r="H88" s="7">
        <v>36</v>
      </c>
    </row>
    <row r="89" spans="1:9">
      <c r="A89" s="4"/>
      <c r="D89" s="1"/>
      <c r="G89" s="7"/>
    </row>
    <row r="90" spans="1:9" ht="18">
      <c r="A90" s="13" t="s">
        <v>14</v>
      </c>
      <c r="D90" s="1"/>
      <c r="G90" s="7">
        <f t="shared" ref="G90:G96" si="5">H90/POWER(1.02,H$1-G$1)</f>
        <v>174.11203572278279</v>
      </c>
      <c r="H90" s="7">
        <v>200</v>
      </c>
    </row>
    <row r="91" spans="1:9">
      <c r="A91" s="4"/>
      <c r="G91" s="7"/>
      <c r="H91" s="7"/>
    </row>
    <row r="92" spans="1:9" ht="36">
      <c r="A92" s="13" t="s">
        <v>15</v>
      </c>
      <c r="G92" s="7">
        <f t="shared" si="5"/>
        <v>95.761619647530537</v>
      </c>
      <c r="H92" s="7">
        <f>SUM(H93:H96)</f>
        <v>110</v>
      </c>
    </row>
    <row r="93" spans="1:9">
      <c r="A93" s="4" t="s">
        <v>29</v>
      </c>
      <c r="F93" s="1"/>
      <c r="G93" s="7">
        <f t="shared" si="5"/>
        <v>17.411203572278279</v>
      </c>
      <c r="H93" s="7">
        <v>20</v>
      </c>
    </row>
    <row r="94" spans="1:9">
      <c r="A94" s="4" t="s">
        <v>30</v>
      </c>
      <c r="G94" s="7">
        <f t="shared" si="5"/>
        <v>17.411203572278279</v>
      </c>
      <c r="H94" s="7">
        <v>20</v>
      </c>
    </row>
    <row r="95" spans="1:9">
      <c r="A95" s="4" t="s">
        <v>31</v>
      </c>
      <c r="G95" s="7">
        <f t="shared" si="5"/>
        <v>17.411203572278279</v>
      </c>
      <c r="H95" s="7">
        <v>20</v>
      </c>
      <c r="I95" s="1"/>
    </row>
    <row r="96" spans="1:9">
      <c r="A96" s="4" t="s">
        <v>58</v>
      </c>
      <c r="F96" s="1"/>
      <c r="G96" s="7">
        <f t="shared" si="5"/>
        <v>43.528008930695698</v>
      </c>
      <c r="H96" s="7">
        <v>50</v>
      </c>
    </row>
    <row r="97" spans="1:10">
      <c r="A97" s="4"/>
      <c r="G97" s="7"/>
    </row>
    <row r="98" spans="1:10">
      <c r="G98" s="7"/>
      <c r="J98" s="8"/>
    </row>
    <row r="99" spans="1:10">
      <c r="A99" s="4"/>
    </row>
    <row r="100" spans="1:10">
      <c r="A100" s="4"/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DESY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Tobias Haas</dc:creator>
  <cp:lastModifiedBy>Tobias Haas</cp:lastModifiedBy>
  <dcterms:created xsi:type="dcterms:W3CDTF">2012-04-11T12:51:56Z</dcterms:created>
  <dcterms:modified xsi:type="dcterms:W3CDTF">2012-04-11T14:49:08Z</dcterms:modified>
</cp:coreProperties>
</file>