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1960" yWindow="1100" windowWidth="25360" windowHeight="16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" i="1" l="1"/>
  <c r="L26" i="1"/>
  <c r="I26" i="1"/>
  <c r="J26" i="1"/>
  <c r="G26" i="1"/>
  <c r="H26" i="1"/>
  <c r="E26" i="1"/>
  <c r="F26" i="1"/>
  <c r="D19" i="1"/>
  <c r="C13" i="1"/>
  <c r="C21" i="1"/>
  <c r="C22" i="1"/>
  <c r="C14" i="1"/>
  <c r="C26" i="1"/>
  <c r="O26" i="1"/>
  <c r="O17" i="1"/>
  <c r="O21" i="1"/>
  <c r="O13" i="1"/>
  <c r="O25" i="1"/>
  <c r="P26" i="1"/>
  <c r="O23" i="1"/>
  <c r="O22" i="1"/>
  <c r="O19" i="1"/>
  <c r="O18" i="1"/>
  <c r="O15" i="1"/>
  <c r="O14" i="1"/>
  <c r="O10" i="1"/>
  <c r="O11" i="1"/>
  <c r="N26" i="1"/>
  <c r="C25" i="1"/>
  <c r="D26" i="1"/>
  <c r="C10" i="1"/>
  <c r="P23" i="1"/>
  <c r="P22" i="1"/>
  <c r="P19" i="1"/>
  <c r="P18" i="1"/>
  <c r="N23" i="1"/>
  <c r="N19" i="1"/>
  <c r="L23" i="1"/>
  <c r="L22" i="1"/>
  <c r="L19" i="1"/>
  <c r="L18" i="1"/>
  <c r="J23" i="1"/>
  <c r="J22" i="1"/>
  <c r="J19" i="1"/>
  <c r="J18" i="1"/>
  <c r="H23" i="1"/>
  <c r="H22" i="1"/>
  <c r="H19" i="1"/>
  <c r="H18" i="1"/>
  <c r="F23" i="1"/>
  <c r="F22" i="1"/>
  <c r="F19" i="1"/>
  <c r="F18" i="1"/>
  <c r="D23" i="1"/>
  <c r="P15" i="1"/>
  <c r="P14" i="1"/>
  <c r="N15" i="1"/>
  <c r="L15" i="1"/>
  <c r="L14" i="1"/>
  <c r="J15" i="1"/>
  <c r="J14" i="1"/>
  <c r="H15" i="1"/>
  <c r="H14" i="1"/>
  <c r="F15" i="1"/>
  <c r="F14" i="1"/>
  <c r="D15" i="1"/>
  <c r="D11" i="1"/>
  <c r="F11" i="1"/>
  <c r="F10" i="1"/>
  <c r="H11" i="1"/>
  <c r="H10" i="1"/>
  <c r="P11" i="1"/>
  <c r="P10" i="1"/>
  <c r="N11" i="1"/>
  <c r="N10" i="1"/>
  <c r="L11" i="1"/>
  <c r="L10" i="1"/>
  <c r="J11" i="1"/>
  <c r="J10" i="1"/>
  <c r="K25" i="1"/>
  <c r="I25" i="1"/>
  <c r="O8" i="1"/>
  <c r="G25" i="1"/>
  <c r="E25" i="1"/>
  <c r="O28" i="1"/>
  <c r="O9" i="1"/>
</calcChain>
</file>

<file path=xl/sharedStrings.xml><?xml version="1.0" encoding="utf-8"?>
<sst xmlns="http://schemas.openxmlformats.org/spreadsheetml/2006/main" count="48" uniqueCount="31">
  <si>
    <t xml:space="preserve">    davon weiblich</t>
  </si>
  <si>
    <t xml:space="preserve">    davon aus dem Ausland </t>
  </si>
  <si>
    <t>Anzahl Doktoranden</t>
  </si>
  <si>
    <t>Anzahl Postdocs</t>
  </si>
  <si>
    <t>Anzahl YIG-Leader</t>
  </si>
  <si>
    <t>Anzahl Permanente Wissenschaftler</t>
  </si>
  <si>
    <t>moeglichst absolute Zahlen aus Matter&amp;Technology</t>
  </si>
  <si>
    <t>alternativ: absolute Zahlen aus Antrag (2013), geschaetzer Prozentsatz</t>
  </si>
  <si>
    <t>absolut</t>
  </si>
  <si>
    <t>Prozent</t>
  </si>
  <si>
    <t>Kuerzel Zentrum:</t>
  </si>
  <si>
    <t>Anzahl scientists Antrag</t>
  </si>
  <si>
    <t>DESY</t>
  </si>
  <si>
    <t>FZJ</t>
  </si>
  <si>
    <t>GSI</t>
  </si>
  <si>
    <t>HZB</t>
  </si>
  <si>
    <t>HZDR</t>
  </si>
  <si>
    <t>KIT</t>
  </si>
  <si>
    <t>Summe</t>
  </si>
  <si>
    <t>Durchschnitt</t>
  </si>
  <si>
    <t>Summe PD, YIG, Staff</t>
  </si>
  <si>
    <t>Anzahl Doktoranden Antrag</t>
  </si>
  <si>
    <t>nur inkl. Health</t>
  </si>
  <si>
    <t>nur scientists allg.</t>
  </si>
  <si>
    <t>discrepancy ?</t>
  </si>
  <si>
    <t>40% postdocs</t>
  </si>
  <si>
    <t xml:space="preserve">     davon weiblich</t>
  </si>
  <si>
    <t xml:space="preserve"> </t>
  </si>
  <si>
    <t>aus Performance Indicators (2012)</t>
  </si>
  <si>
    <t>gemeldet von Zentrum (2013)</t>
  </si>
  <si>
    <t>aus Tabellen Antrag Vol II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</si>
</sst>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1" fontId="0" fillId="3" borderId="0" xfId="0" applyNumberFormat="1" applyFill="1"/>
    <xf numFmtId="0" fontId="0" fillId="4" borderId="0" xfId="0" applyFill="1"/>
    <xf numFmtId="0" fontId="0" fillId="3" borderId="0" xfId="0" applyFill="1"/>
    <xf numFmtId="1" fontId="0" fillId="4" borderId="0" xfId="0" applyNumberFormat="1" applyFill="1"/>
    <xf numFmtId="164" fontId="0" fillId="4" borderId="0" xfId="0" applyNumberFormat="1" applyFill="1"/>
    <xf numFmtId="0" fontId="0" fillId="0" borderId="0" xfId="0" applyFill="1"/>
    <xf numFmtId="1" fontId="0" fillId="0" borderId="0" xfId="0" applyNumberFormat="1" applyFill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9"/>
  <sheetViews>
    <sheetView tabSelected="1" topLeftCell="B1" workbookViewId="0">
      <selection activeCell="M34" sqref="M34"/>
    </sheetView>
  </sheetViews>
  <sheetFormatPr baseColWidth="10" defaultRowHeight="15" x14ac:dyDescent="0"/>
  <cols>
    <col min="2" max="2" width="36.6640625" customWidth="1"/>
    <col min="3" max="3" width="13.6640625" style="4" customWidth="1"/>
    <col min="4" max="4" width="13.6640625" customWidth="1"/>
    <col min="5" max="5" width="9.5" customWidth="1"/>
    <col min="6" max="6" width="11.6640625" customWidth="1"/>
    <col min="10" max="10" width="10.83203125" style="2"/>
  </cols>
  <sheetData>
    <row r="2" spans="2:16">
      <c r="C2" s="4" t="s">
        <v>6</v>
      </c>
      <c r="G2" t="s">
        <v>7</v>
      </c>
    </row>
    <row r="4" spans="2:16">
      <c r="B4" t="s">
        <v>10</v>
      </c>
      <c r="C4" s="4" t="s">
        <v>12</v>
      </c>
      <c r="E4" t="s">
        <v>13</v>
      </c>
      <c r="G4" t="s">
        <v>14</v>
      </c>
      <c r="I4" t="s">
        <v>15</v>
      </c>
      <c r="K4" t="s">
        <v>16</v>
      </c>
      <c r="M4" t="s">
        <v>17</v>
      </c>
      <c r="O4" t="s">
        <v>18</v>
      </c>
      <c r="P4" t="s">
        <v>19</v>
      </c>
    </row>
    <row r="6" spans="2:16">
      <c r="C6" s="4" t="s">
        <v>8</v>
      </c>
      <c r="D6" t="s">
        <v>9</v>
      </c>
      <c r="E6" t="s">
        <v>8</v>
      </c>
      <c r="F6" t="s">
        <v>9</v>
      </c>
      <c r="G6" s="1" t="s">
        <v>8</v>
      </c>
      <c r="H6" s="1" t="s">
        <v>9</v>
      </c>
      <c r="I6" s="1" t="s">
        <v>8</v>
      </c>
      <c r="J6" s="3" t="s">
        <v>9</v>
      </c>
      <c r="K6" s="1" t="s">
        <v>8</v>
      </c>
      <c r="L6" s="1" t="s">
        <v>9</v>
      </c>
      <c r="M6" s="1" t="s">
        <v>8</v>
      </c>
      <c r="N6" s="1" t="s">
        <v>9</v>
      </c>
    </row>
    <row r="7" spans="2:16">
      <c r="G7" s="1"/>
      <c r="H7" s="1"/>
      <c r="I7" s="1"/>
      <c r="J7" s="3"/>
      <c r="K7" s="1"/>
      <c r="L7" s="1"/>
      <c r="M7" s="1"/>
      <c r="N7" s="1"/>
    </row>
    <row r="8" spans="2:16" s="5" customFormat="1">
      <c r="B8" s="5" t="s">
        <v>21</v>
      </c>
      <c r="C8" s="6">
        <v>10</v>
      </c>
      <c r="E8" s="5">
        <v>3</v>
      </c>
      <c r="G8" s="5">
        <v>5</v>
      </c>
      <c r="I8" s="5">
        <v>6</v>
      </c>
      <c r="J8" s="7"/>
      <c r="K8" s="5">
        <v>9</v>
      </c>
      <c r="M8" s="5">
        <v>15</v>
      </c>
      <c r="O8" s="5">
        <f>C8+E8+G8+I8+K8+M8</f>
        <v>48</v>
      </c>
    </row>
    <row r="9" spans="2:16">
      <c r="B9" t="s">
        <v>2</v>
      </c>
      <c r="C9" s="6">
        <v>10</v>
      </c>
      <c r="E9" s="5">
        <v>3</v>
      </c>
      <c r="G9" s="5">
        <v>5</v>
      </c>
      <c r="I9" s="9">
        <v>8</v>
      </c>
      <c r="K9" s="5">
        <v>9</v>
      </c>
      <c r="M9" s="9">
        <v>15</v>
      </c>
      <c r="O9">
        <f>C9+E9+G9+I9+K9+M9</f>
        <v>50</v>
      </c>
    </row>
    <row r="10" spans="2:16">
      <c r="B10" t="s">
        <v>0</v>
      </c>
      <c r="C10" s="4">
        <f>C9*D10</f>
        <v>2.0699999999999998</v>
      </c>
      <c r="D10" s="12">
        <v>0.20699999999999999</v>
      </c>
      <c r="F10" s="2">
        <f>E10/E9</f>
        <v>0</v>
      </c>
      <c r="H10" s="2">
        <f>G10/G9</f>
        <v>0</v>
      </c>
      <c r="I10" s="9">
        <v>2</v>
      </c>
      <c r="J10" s="2">
        <f>I10/I9</f>
        <v>0.25</v>
      </c>
      <c r="L10" s="2">
        <f>K10/K9</f>
        <v>0</v>
      </c>
      <c r="M10" s="9">
        <v>6</v>
      </c>
      <c r="N10" s="2">
        <f>M10/M9</f>
        <v>0.4</v>
      </c>
      <c r="O10" s="4">
        <f>C10+E10+G10+I10+K10+M10</f>
        <v>10.07</v>
      </c>
      <c r="P10" s="2">
        <f>O10/O9</f>
        <v>0.2014</v>
      </c>
    </row>
    <row r="11" spans="2:16">
      <c r="B11" t="s">
        <v>1</v>
      </c>
      <c r="D11" s="2">
        <f>C11/C9</f>
        <v>0</v>
      </c>
      <c r="F11" s="2">
        <f>E11/E9</f>
        <v>0</v>
      </c>
      <c r="H11" s="2">
        <f>G11/G9</f>
        <v>0</v>
      </c>
      <c r="J11" s="2">
        <f>I11/I9</f>
        <v>0</v>
      </c>
      <c r="L11" s="2">
        <f>K11/K9</f>
        <v>0</v>
      </c>
      <c r="N11" s="2">
        <f>M11/M9</f>
        <v>0</v>
      </c>
      <c r="O11">
        <f>C11+E11+G11+I11+K11+M11</f>
        <v>0</v>
      </c>
      <c r="P11" s="2">
        <f>O11/O9</f>
        <v>0</v>
      </c>
    </row>
    <row r="13" spans="2:16">
      <c r="B13" t="s">
        <v>3</v>
      </c>
      <c r="C13" s="14">
        <f>40%*(C28-1)</f>
        <v>15.200000000000001</v>
      </c>
      <c r="I13" s="9">
        <v>5</v>
      </c>
      <c r="O13">
        <f>C13+E13+G13+I13+K13+M13</f>
        <v>20.200000000000003</v>
      </c>
    </row>
    <row r="14" spans="2:16">
      <c r="B14" t="s">
        <v>0</v>
      </c>
      <c r="C14" s="4">
        <f>C13*D14</f>
        <v>3.5720000000000001</v>
      </c>
      <c r="D14" s="12">
        <v>0.23499999999999999</v>
      </c>
      <c r="F14" s="2" t="e">
        <f>E14/E13</f>
        <v>#DIV/0!</v>
      </c>
      <c r="H14" s="2" t="e">
        <f>G14/G13</f>
        <v>#DIV/0!</v>
      </c>
      <c r="I14" s="9">
        <v>0</v>
      </c>
      <c r="J14" s="2">
        <f>I14/I13</f>
        <v>0</v>
      </c>
      <c r="L14" s="2" t="e">
        <f>K14/K13</f>
        <v>#DIV/0!</v>
      </c>
      <c r="N14" s="2">
        <v>0</v>
      </c>
      <c r="O14" s="4">
        <f>C14+E14+G14+I14+K14+M14</f>
        <v>3.5720000000000001</v>
      </c>
      <c r="P14" s="2">
        <f>O14/O13</f>
        <v>0.17683168316831682</v>
      </c>
    </row>
    <row r="15" spans="2:16">
      <c r="B15" t="s">
        <v>1</v>
      </c>
      <c r="D15" s="2">
        <f>C15/C13</f>
        <v>0</v>
      </c>
      <c r="F15" s="2" t="e">
        <f>E15/E13</f>
        <v>#DIV/0!</v>
      </c>
      <c r="H15" s="2" t="e">
        <f>G15/G13</f>
        <v>#DIV/0!</v>
      </c>
      <c r="J15" s="2">
        <f>I15/I13</f>
        <v>0</v>
      </c>
      <c r="L15" s="2" t="e">
        <f>K15/K13</f>
        <v>#DIV/0!</v>
      </c>
      <c r="N15" s="2" t="e">
        <f>M15/M13</f>
        <v>#DIV/0!</v>
      </c>
      <c r="O15" s="4">
        <f>C15+E15+G15+I15+K15+M15</f>
        <v>0</v>
      </c>
      <c r="P15" s="2">
        <f>O15/O13</f>
        <v>0</v>
      </c>
    </row>
    <row r="17" spans="2:16">
      <c r="B17" t="s">
        <v>4</v>
      </c>
      <c r="C17" s="8">
        <v>1</v>
      </c>
      <c r="E17" s="10">
        <v>0</v>
      </c>
      <c r="G17" s="10">
        <v>4</v>
      </c>
      <c r="I17" s="10">
        <v>1</v>
      </c>
      <c r="K17" s="10">
        <v>0</v>
      </c>
      <c r="M17" s="10">
        <v>2</v>
      </c>
      <c r="O17">
        <f>C17+E17+G17+I17+K17+M17</f>
        <v>8</v>
      </c>
    </row>
    <row r="18" spans="2:16">
      <c r="B18" s="1" t="s">
        <v>0</v>
      </c>
      <c r="C18" s="4">
        <v>0</v>
      </c>
      <c r="D18" s="12">
        <v>0.4</v>
      </c>
      <c r="F18" s="2" t="e">
        <f>E18/E17</f>
        <v>#DIV/0!</v>
      </c>
      <c r="H18" s="2">
        <f>G18/G17</f>
        <v>0</v>
      </c>
      <c r="J18" s="2">
        <f>I18/I17</f>
        <v>0</v>
      </c>
      <c r="L18" s="2" t="e">
        <f>K18/K17</f>
        <v>#DIV/0!</v>
      </c>
      <c r="N18" s="2">
        <v>0</v>
      </c>
      <c r="O18" s="4">
        <f>C18+E18+G18+I18+K18+M18</f>
        <v>0</v>
      </c>
      <c r="P18" s="2">
        <f>O18/O17</f>
        <v>0</v>
      </c>
    </row>
    <row r="19" spans="2:16">
      <c r="B19" s="1" t="s">
        <v>1</v>
      </c>
      <c r="D19" s="2">
        <f>C19/C17</f>
        <v>0</v>
      </c>
      <c r="F19" s="2" t="e">
        <f>E19/E17</f>
        <v>#DIV/0!</v>
      </c>
      <c r="H19" s="2">
        <f>G19/G17</f>
        <v>0</v>
      </c>
      <c r="J19" s="2">
        <f>I19/I17</f>
        <v>0</v>
      </c>
      <c r="L19" s="2" t="e">
        <f>K19/K17</f>
        <v>#DIV/0!</v>
      </c>
      <c r="N19" s="2">
        <f>M19/M17</f>
        <v>0</v>
      </c>
      <c r="O19" s="4">
        <f>C19+E19+G19+I19+K19+M19</f>
        <v>0</v>
      </c>
      <c r="P19" s="2">
        <f>O19/O17</f>
        <v>0</v>
      </c>
    </row>
    <row r="21" spans="2:16">
      <c r="B21" t="s">
        <v>5</v>
      </c>
      <c r="C21" s="14">
        <f>60%*(C28-1)</f>
        <v>22.8</v>
      </c>
      <c r="I21" s="9">
        <v>30</v>
      </c>
      <c r="O21">
        <f>C21+E21+G21+I21+K21+M21</f>
        <v>52.8</v>
      </c>
    </row>
    <row r="22" spans="2:16">
      <c r="B22" s="1" t="s">
        <v>0</v>
      </c>
      <c r="C22" s="4">
        <f>C21*D22</f>
        <v>3.3515999999999999</v>
      </c>
      <c r="D22" s="12">
        <v>0.14699999999999999</v>
      </c>
      <c r="F22" s="2" t="e">
        <f>E22/E21</f>
        <v>#DIV/0!</v>
      </c>
      <c r="H22" s="2" t="e">
        <f>G22/G21</f>
        <v>#DIV/0!</v>
      </c>
      <c r="I22" s="9">
        <v>4</v>
      </c>
      <c r="J22" s="2">
        <f>I22/I21</f>
        <v>0.13333333333333333</v>
      </c>
      <c r="L22" s="2" t="e">
        <f>K22/K21</f>
        <v>#DIV/0!</v>
      </c>
      <c r="N22" s="2">
        <v>0</v>
      </c>
      <c r="O22" s="4">
        <f>C22+E22+G22+I22+K22+M22</f>
        <v>7.3515999999999995</v>
      </c>
      <c r="P22" s="2">
        <f>O22/O21</f>
        <v>0.13923484848484849</v>
      </c>
    </row>
    <row r="23" spans="2:16">
      <c r="B23" s="1" t="s">
        <v>1</v>
      </c>
      <c r="D23" s="2">
        <f>C23/C21</f>
        <v>0</v>
      </c>
      <c r="F23" s="2" t="e">
        <f>E23/E21</f>
        <v>#DIV/0!</v>
      </c>
      <c r="H23" s="2" t="e">
        <f>G23/G21</f>
        <v>#DIV/0!</v>
      </c>
      <c r="J23" s="2">
        <f>I23/I21</f>
        <v>0</v>
      </c>
      <c r="L23" s="2" t="e">
        <f>K23/K21</f>
        <v>#DIV/0!</v>
      </c>
      <c r="N23" s="2" t="e">
        <f>M23/M21</f>
        <v>#DIV/0!</v>
      </c>
      <c r="O23" s="4">
        <f>C23+E23+G23+I23+K23+M23</f>
        <v>0</v>
      </c>
      <c r="P23" s="2">
        <f>O23/O21</f>
        <v>0</v>
      </c>
    </row>
    <row r="25" spans="2:16">
      <c r="B25" t="s">
        <v>20</v>
      </c>
      <c r="C25" s="14">
        <f>C13+C17+C21</f>
        <v>39</v>
      </c>
      <c r="E25">
        <f>E13+E17+E21</f>
        <v>0</v>
      </c>
      <c r="G25">
        <f>G13+G17+G21</f>
        <v>4</v>
      </c>
      <c r="I25" s="9">
        <f>I13+I17+I21</f>
        <v>36</v>
      </c>
      <c r="K25">
        <f>K13+K17+K21</f>
        <v>0</v>
      </c>
      <c r="M25" s="9">
        <v>16</v>
      </c>
      <c r="O25">
        <f>O13+O17+O21</f>
        <v>81</v>
      </c>
    </row>
    <row r="26" spans="2:16">
      <c r="B26" t="s">
        <v>26</v>
      </c>
      <c r="C26" s="4">
        <f>C14+C18+C22</f>
        <v>6.9236000000000004</v>
      </c>
      <c r="D26" s="12">
        <f>C26/C25</f>
        <v>0.17752820512820514</v>
      </c>
      <c r="E26" s="4">
        <f>E14+E18+E22</f>
        <v>0</v>
      </c>
      <c r="F26" s="12" t="e">
        <f>E26/E25</f>
        <v>#DIV/0!</v>
      </c>
      <c r="G26" s="4">
        <f>G14+G18+G22</f>
        <v>0</v>
      </c>
      <c r="H26" s="12">
        <f>G26/G25</f>
        <v>0</v>
      </c>
      <c r="I26" s="4">
        <f>I14+I18+I22</f>
        <v>4</v>
      </c>
      <c r="J26" s="12">
        <f>I26/I25</f>
        <v>0.1111111111111111</v>
      </c>
      <c r="K26" s="4">
        <f>K14+K18+K22</f>
        <v>0</v>
      </c>
      <c r="L26" s="12" t="e">
        <f>K26/K25</f>
        <v>#DIV/0!</v>
      </c>
      <c r="M26" s="9">
        <v>0</v>
      </c>
      <c r="N26" s="2">
        <f>M26/M25</f>
        <v>0</v>
      </c>
      <c r="O26" s="4">
        <f>C26+E26+G26+I26+K26+M26</f>
        <v>10.9236</v>
      </c>
      <c r="P26" s="2">
        <f>O26/O25</f>
        <v>0.13485925925925926</v>
      </c>
    </row>
    <row r="28" spans="2:16" s="5" customFormat="1">
      <c r="B28" s="5" t="s">
        <v>11</v>
      </c>
      <c r="C28" s="6">
        <v>39</v>
      </c>
      <c r="E28" s="5">
        <v>14</v>
      </c>
      <c r="G28" s="5">
        <v>8</v>
      </c>
      <c r="I28" s="5">
        <v>16</v>
      </c>
      <c r="J28" s="7"/>
      <c r="K28" s="5">
        <v>17</v>
      </c>
      <c r="M28" s="5">
        <v>16</v>
      </c>
      <c r="O28" s="5">
        <f>C28+E28+G28+I28+K28+M28</f>
        <v>110</v>
      </c>
    </row>
    <row r="29" spans="2:16">
      <c r="M29" t="s">
        <v>27</v>
      </c>
      <c r="N29" s="2" t="s">
        <v>27</v>
      </c>
    </row>
    <row r="31" spans="2:16">
      <c r="C31" s="11" t="s">
        <v>25</v>
      </c>
    </row>
    <row r="32" spans="2:16">
      <c r="G32" t="s">
        <v>22</v>
      </c>
      <c r="I32" t="s">
        <v>24</v>
      </c>
      <c r="M32" t="s">
        <v>23</v>
      </c>
    </row>
    <row r="34" spans="2:5">
      <c r="B34" s="5" t="s">
        <v>30</v>
      </c>
    </row>
    <row r="35" spans="2:5">
      <c r="B35" s="9" t="s">
        <v>29</v>
      </c>
    </row>
    <row r="36" spans="2:5">
      <c r="B36" s="10" t="s">
        <v>28</v>
      </c>
    </row>
    <row r="39" spans="2:5">
      <c r="E39" s="1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List</dc:creator>
  <cp:lastModifiedBy>Jenny List</cp:lastModifiedBy>
  <dcterms:created xsi:type="dcterms:W3CDTF">2014-02-20T16:26:26Z</dcterms:created>
  <dcterms:modified xsi:type="dcterms:W3CDTF">2014-02-24T09:34:02Z</dcterms:modified>
</cp:coreProperties>
</file>